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<sst xmlns="http://schemas.openxmlformats.org/spreadsheetml/2006/main" count="156" uniqueCount="111">
  <si>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</si>
  <si>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</si>
  <si>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</si>
  <si>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</si>
  <si>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</si>
  <si>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</si>
  <si>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</si>
  <si>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</si>
  <si>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</si>
  <si>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</si>
  <si>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</si>
  <si>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</si>
  <si>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</si>
  <si>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</si>
  <si>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</si>
  <si>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</si>
  <si>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</si>
  <si>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</si>
  <si>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</si>
  <si>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</si>
  <si>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</si>
  <si>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</si>
  <si>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</si>
  <si>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</si>
  <si>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</si>
  <si>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</si>
  <si>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</si>
  <si>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</si>
  <si>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</si>
  <si>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</si>
  <si>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</si>
  <si>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</si>
  <si>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</si>
  <si>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</si>
  <si>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</si>
  <si>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</si>
  <si>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</si>
  <si>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</si>
  <si>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</si>
  <si>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</si>
  <si>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</si>
  <si>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</si>
  <si>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</si>
  <si>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</si>
  <si>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</si>
  <si>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</si>
  <si>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</si>
  <si>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</si>
  <si>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</si>
  <si>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</si>
  <si>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</si>
  <si>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</si>
  <si>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</si>
  <si>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</si>
  <si>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</si>
  <si>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</si>
  <si>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</si>
  <si>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</si>
  <si>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</si>
  <si>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</si>
  <si>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</si>
  <si>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</si>
  <si>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</si>
  <si>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</si>
  <si>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</si>
  <si>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</si>
  <si>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</si>
  <si>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</si>
  <si>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</si>
  <si>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</si>
  <si>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</si>
  <si>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</si>
  <si>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</si>
  <si>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</si>
  <si>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</si>
  <si>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</si>
  <si>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</si>
  <si>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</si>
  <si>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</si>
  <si>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</si>
  <si>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</si>
  <si>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</si>
  <si>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</si>
  <si>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</si>
  <si>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</si>
  <si>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</si>
  <si>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</si>
  <si>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</si>
  <si>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</si>
  <si>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</si>
  <si>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</si>
  <si>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</si>
  <si>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</si>
  <si>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</si>
  <si>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</si>
  <si>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</si>
  <si>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</si>
  <si>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</si>
  <si>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</si>
  <si>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</si>
  <si>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</si>
  <si>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</si>
  <si>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</si>
  <si>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</si>
  <si>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</si>
  <si>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</si>
  <si>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</si>
  <si>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</si>
  <si>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</si>
  <si>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</si>
  <si>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29.04.2014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</si>
</sst>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14610602"/>
        <c:axId val="64386555"/>
      </c:bar3D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86555"/>
        <c:crosses val="autoZero"/>
        <c:auto val="1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42608084"/>
        <c:axId val="47928437"/>
      </c:bar3D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28702750"/>
        <c:axId val="56998159"/>
      </c:bar3D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43221384"/>
        <c:axId val="53448137"/>
      </c:bar3D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48137"/>
        <c:crosses val="autoZero"/>
        <c:auto val="1"/>
        <c:lblOffset val="100"/>
        <c:tickLblSkip val="1"/>
        <c:noMultiLvlLbl val="0"/>
      </c:catAx>
      <c:valAx>
        <c:axId val="5344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11271186"/>
        <c:axId val="34331811"/>
      </c:bar3D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31811"/>
        <c:crosses val="autoZero"/>
        <c:auto val="1"/>
        <c:lblOffset val="100"/>
        <c:tickLblSkip val="2"/>
        <c:noMultiLvlLbl val="0"/>
      </c:catAx>
      <c:valAx>
        <c:axId val="3433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40550844"/>
        <c:axId val="29413277"/>
      </c:bar3D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63392902"/>
        <c:axId val="33665207"/>
      </c:bar3D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34551408"/>
        <c:axId val="42527217"/>
      </c:bar3D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47200634"/>
        <c:axId val="22152523"/>
      </c:bar3D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8" sqref="D88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</f>
        <v>80041.40000000001</v>
      </c>
      <c r="E6" s="3">
        <f>D6/D134*100</f>
        <v>44.33574265778269</v>
      </c>
      <c r="F6" s="3">
        <f>D6/B6*100</f>
        <v>75.85108278274978</v>
      </c>
      <c r="G6" s="3">
        <f aca="true" t="shared" si="0" ref="G6:G41">D6/C6*100</f>
        <v>29.17405056601188</v>
      </c>
      <c r="H6" s="3">
        <f>B6-D6</f>
        <v>25482.999999999985</v>
      </c>
      <c r="I6" s="3">
        <f aca="true" t="shared" si="1" ref="I6:I41">C6-D6</f>
        <v>194316.8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78.61381734952163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0.006621573335798724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538.7+346.9+429.4+56.3+419.6+508.1+71-0.1+453.2+98.5+2.8+391.5+199.8+80.8+202.8+35.8+0.1+605.8+190.7+96.5+200+176</f>
        <v>5104.200000000001</v>
      </c>
      <c r="E9" s="1">
        <f>D9/D6*100</f>
        <v>6.376949928412047</v>
      </c>
      <c r="F9" s="1">
        <f aca="true" t="shared" si="3" ref="F9:F39">D9/B9*100</f>
        <v>76.11846814602721</v>
      </c>
      <c r="G9" s="1">
        <f t="shared" si="0"/>
        <v>29.84266562205839</v>
      </c>
      <c r="H9" s="1">
        <f t="shared" si="2"/>
        <v>1601.3999999999996</v>
      </c>
      <c r="I9" s="1">
        <f t="shared" si="1"/>
        <v>11999.5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1.1+76.7+36.7+34.9+18.5+42.2+88.1+82.5+80.9+400.1+1837.5+2957.3+365.3+150+4041.5+622.1+388.9+504.4+104</f>
        <v>11832.699999999999</v>
      </c>
      <c r="E10" s="1">
        <f>D10/D6*100</f>
        <v>14.78322468122746</v>
      </c>
      <c r="F10" s="1">
        <f t="shared" si="3"/>
        <v>49.91415711567909</v>
      </c>
      <c r="G10" s="1">
        <f t="shared" si="0"/>
        <v>29.997591613745545</v>
      </c>
      <c r="H10" s="1">
        <f t="shared" si="2"/>
        <v>11873.4</v>
      </c>
      <c r="I10" s="1">
        <f t="shared" si="1"/>
        <v>27612.800000000003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0.03585644429007988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146.900000000004</v>
      </c>
      <c r="E12" s="1">
        <f>D12/D6*100</f>
        <v>0.18353002321299228</v>
      </c>
      <c r="F12" s="1">
        <f t="shared" si="3"/>
        <v>21.847114812612187</v>
      </c>
      <c r="G12" s="1">
        <f t="shared" si="0"/>
        <v>6.450621349844315</v>
      </c>
      <c r="H12" s="1">
        <f t="shared" si="2"/>
        <v>525.4999999999945</v>
      </c>
      <c r="I12" s="1">
        <f t="shared" si="1"/>
        <v>2130.399999999987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5329.2+6976.4+310.1+0.1+574.9+417.4+5396.4+2+668.9+83+171.9+366.8+7074.6+0.1+0.1+821.2+7.6+8.6+0.9+5585.2+2.9+0.4+456.2+427.1+1512+1289.7+309.6+556.1+6698.2+0.1+627.6+100+38.4+187.4+237.9+6782.9+54.8+1256.6+91.1+62.1+70.4+14.7</f>
        <v>54571.59999999999</v>
      </c>
      <c r="E17" s="3">
        <f>D17/D134*100</f>
        <v>30.227762308298615</v>
      </c>
      <c r="F17" s="3">
        <f>D17/B17*100</f>
        <v>78.44692014662544</v>
      </c>
      <c r="G17" s="3">
        <f t="shared" si="0"/>
        <v>30.753884839461193</v>
      </c>
      <c r="H17" s="3">
        <f>B17-D17</f>
        <v>14993.400000000009</v>
      </c>
      <c r="I17" s="3">
        <f t="shared" si="1"/>
        <v>122874.60000000002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5127.2+6545.1+310.1+0.1+5190.4+6767.1+5380.4+556.1+6698.2+26.3+5454.2+14.7</f>
        <v>42069.899999999994</v>
      </c>
      <c r="E18" s="1">
        <f>D18/D17*100</f>
        <v>77.0911976192745</v>
      </c>
      <c r="F18" s="1">
        <f t="shared" si="3"/>
        <v>82.43956638291868</v>
      </c>
      <c r="G18" s="1">
        <f t="shared" si="0"/>
        <v>31.535829269846737</v>
      </c>
      <c r="H18" s="1">
        <f t="shared" si="2"/>
        <v>8961.300000000003</v>
      </c>
      <c r="I18" s="1">
        <f t="shared" si="1"/>
        <v>91333.6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15+99.7+173.8+0.6+107.5+22.1+0.5+193.8+202.2+7.6+0.9+0.4+198.3+0.9+0.9+95.5+0.1+279.3+38.4+83.3+46.9</f>
        <v>1567.7</v>
      </c>
      <c r="E19" s="1">
        <f>D19/D17*100</f>
        <v>2.8727396667863876</v>
      </c>
      <c r="F19" s="1">
        <f t="shared" si="3"/>
        <v>53.65711743163226</v>
      </c>
      <c r="G19" s="1">
        <f t="shared" si="0"/>
        <v>20.05090425395851</v>
      </c>
      <c r="H19" s="1">
        <f t="shared" si="2"/>
        <v>1354.0000000000002</v>
      </c>
      <c r="I19" s="1">
        <f t="shared" si="1"/>
        <v>6250.900000000001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50.7+162.6+43.4+2.3+47.2+1.8+59.1-0.1+62.8+64.5+13.9+16.6+5.7+70.4</f>
        <v>600.9</v>
      </c>
      <c r="E20" s="1">
        <f>D20/D17*100</f>
        <v>1.1011221954276584</v>
      </c>
      <c r="F20" s="1">
        <f t="shared" si="3"/>
        <v>66.43449419568822</v>
      </c>
      <c r="G20" s="1">
        <f t="shared" si="0"/>
        <v>21.183811605443136</v>
      </c>
      <c r="H20" s="1">
        <f t="shared" si="2"/>
        <v>303.6</v>
      </c>
      <c r="I20" s="1">
        <f t="shared" si="1"/>
        <v>2235.7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11.678602056747469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14.2+80.1+19.7+105+3.5+1.3+30+84.1+0.1+72.2+54.8+15.1</f>
        <v>480.1</v>
      </c>
      <c r="E22" s="1">
        <f>D22/D17*100</f>
        <v>0.8797616342566464</v>
      </c>
      <c r="F22" s="1">
        <f t="shared" si="3"/>
        <v>96.28961091054956</v>
      </c>
      <c r="G22" s="1">
        <f t="shared" si="0"/>
        <v>34.57688152682751</v>
      </c>
      <c r="H22" s="1">
        <f t="shared" si="2"/>
        <v>18.499999999999943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3479.799999999996</v>
      </c>
      <c r="E23" s="1">
        <f>D23/D17*100</f>
        <v>6.376576827507343</v>
      </c>
      <c r="F23" s="1">
        <f t="shared" si="3"/>
        <v>55.21388677329262</v>
      </c>
      <c r="G23" s="1">
        <f t="shared" si="0"/>
        <v>27.509605198665483</v>
      </c>
      <c r="H23" s="1">
        <f t="shared" si="2"/>
        <v>2822.600000000007</v>
      </c>
      <c r="I23" s="1">
        <f t="shared" si="1"/>
        <v>9169.60000000002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</f>
        <v>10449.900000000003</v>
      </c>
      <c r="E31" s="3">
        <f>D31/D134*100</f>
        <v>5.788305516889553</v>
      </c>
      <c r="F31" s="3">
        <f>D31/B31*100</f>
        <v>79.90319768775522</v>
      </c>
      <c r="G31" s="3">
        <f t="shared" si="0"/>
        <v>27.8472410981245</v>
      </c>
      <c r="H31" s="3">
        <f aca="true" t="shared" si="4" ref="H31:H41">B31-D31</f>
        <v>2628.2999999999956</v>
      </c>
      <c r="I31" s="3">
        <f t="shared" si="1"/>
        <v>27075.9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74.72798782763469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1+2.5+0.8+6+1.4+0.1+11.2+0.5+6.3-0.2+32.4+6.9+2.4+3.4+18.4+48+143.7+198.6+32.7</f>
        <v>516.1</v>
      </c>
      <c r="E34" s="1">
        <f>D34/D31*100</f>
        <v>4.938803242136287</v>
      </c>
      <c r="F34" s="1">
        <f t="shared" si="3"/>
        <v>54.25207610638074</v>
      </c>
      <c r="G34" s="1">
        <f t="shared" si="0"/>
        <v>29.784164358264082</v>
      </c>
      <c r="H34" s="1">
        <f t="shared" si="4"/>
        <v>435.19999999999993</v>
      </c>
      <c r="I34" s="1">
        <f t="shared" si="1"/>
        <v>1216.6999999999998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0.948334433822333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0.13780036172594948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2011.3000000000034</v>
      </c>
      <c r="E37" s="1">
        <f>D37/D31*100</f>
        <v>19.24707413468074</v>
      </c>
      <c r="F37" s="1">
        <f t="shared" si="3"/>
        <v>71.64280116834097</v>
      </c>
      <c r="G37" s="1">
        <f t="shared" si="0"/>
        <v>29.502016868353543</v>
      </c>
      <c r="H37" s="1">
        <f>B37-D37</f>
        <v>796.0999999999954</v>
      </c>
      <c r="I37" s="1">
        <f t="shared" si="1"/>
        <v>4806.199999999999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0.09394315884979451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179.7+225.2+3.4+199.4+211.8+7.4+5.4+7.6+190.5+3.4+230.5+100.1+236.3+13.2+11.9+20.5+199.9</f>
        <v>1846.2000000000003</v>
      </c>
      <c r="E43" s="3">
        <f>D43/D134*100</f>
        <v>1.022628890734025</v>
      </c>
      <c r="F43" s="3">
        <f>D43/B43*100</f>
        <v>88.69565217391305</v>
      </c>
      <c r="G43" s="3">
        <f aca="true" t="shared" si="5" ref="G43:G73">D43/C43*100</f>
        <v>30.23979558409225</v>
      </c>
      <c r="H43" s="3">
        <f>B43-D43</f>
        <v>235.29999999999973</v>
      </c>
      <c r="I43" s="3">
        <f aca="true" t="shared" si="6" ref="I43:I74">C43-D43</f>
        <v>4259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179.7+201.3+187+211.8+190.5+230.5+236.3+199.9</f>
        <v>1637</v>
      </c>
      <c r="E44" s="1">
        <f>D44/D43*100</f>
        <v>88.66861661791788</v>
      </c>
      <c r="F44" s="1">
        <f aca="true" t="shared" si="7" ref="F44:F71">D44/B44*100</f>
        <v>97.37671762536435</v>
      </c>
      <c r="G44" s="1">
        <f t="shared" si="5"/>
        <v>30.54446393252976</v>
      </c>
      <c r="H44" s="1">
        <f aca="true" t="shared" si="8" ref="H44:H71">B44-D44</f>
        <v>44.09999999999991</v>
      </c>
      <c r="I44" s="1">
        <f t="shared" si="6"/>
        <v>3722.4000000000005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0.5524861878453038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8.964359224352723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1.8145379698841007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</f>
        <v>3328.1000000000004</v>
      </c>
      <c r="E49" s="3">
        <f>D49/D134*100</f>
        <v>1.8434683193867996</v>
      </c>
      <c r="F49" s="3">
        <f>D49/B49*100</f>
        <v>77.21809744779583</v>
      </c>
      <c r="G49" s="3">
        <f t="shared" si="5"/>
        <v>27.413881155170433</v>
      </c>
      <c r="H49" s="3">
        <f>B49-D49</f>
        <v>981.8999999999996</v>
      </c>
      <c r="I49" s="3">
        <f t="shared" si="6"/>
        <v>8812.099999999999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65.16931582584658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2.4+4.2+4.2+8.7+3.1+5.2-0.1+2.3+6.7+7.1</f>
        <v>43.800000000000004</v>
      </c>
      <c r="E52" s="1">
        <f>D52/D49*100</f>
        <v>1.3160662239716354</v>
      </c>
      <c r="F52" s="1">
        <f t="shared" si="7"/>
        <v>42.815249266862175</v>
      </c>
      <c r="G52" s="1">
        <f t="shared" si="5"/>
        <v>13.476923076923079</v>
      </c>
      <c r="H52" s="1">
        <f t="shared" si="8"/>
        <v>58.49999999999999</v>
      </c>
      <c r="I52" s="1">
        <f t="shared" si="6"/>
        <v>281.2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6+11+5+10.4+0.1+20.8+16+0.1+76.5+39.2+7.7</f>
        <v>192.79999999999995</v>
      </c>
      <c r="E53" s="1">
        <f>D53/D49*100</f>
        <v>5.793095159400257</v>
      </c>
      <c r="F53" s="1">
        <f t="shared" si="7"/>
        <v>76.72105053720651</v>
      </c>
      <c r="G53" s="1">
        <f t="shared" si="5"/>
        <v>36.09810896835798</v>
      </c>
      <c r="H53" s="1">
        <f t="shared" si="8"/>
        <v>58.50000000000006</v>
      </c>
      <c r="I53" s="1">
        <f t="shared" si="6"/>
        <v>341.30000000000007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922.6000000000004</v>
      </c>
      <c r="E54" s="1">
        <f>D54/D49*100</f>
        <v>27.721522790781535</v>
      </c>
      <c r="F54" s="1">
        <f t="shared" si="7"/>
        <v>65.73566084788033</v>
      </c>
      <c r="G54" s="1">
        <f t="shared" si="5"/>
        <v>24.411928134839805</v>
      </c>
      <c r="H54" s="1">
        <f t="shared" si="8"/>
        <v>480.89999999999964</v>
      </c>
      <c r="I54" s="1">
        <f>C54-D54</f>
        <v>2856.699999999998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</f>
        <v>722.5000000000001</v>
      </c>
      <c r="E56" s="3">
        <f>D56/D134*100</f>
        <v>0.4002000723406636</v>
      </c>
      <c r="F56" s="3">
        <f>D56/B56*100</f>
        <v>74.61530517401633</v>
      </c>
      <c r="G56" s="3">
        <f t="shared" si="5"/>
        <v>23.93335100039751</v>
      </c>
      <c r="H56" s="3">
        <f>B56-D56</f>
        <v>245.79999999999995</v>
      </c>
      <c r="I56" s="3">
        <f t="shared" si="6"/>
        <v>2296.3</v>
      </c>
    </row>
    <row r="57" spans="1:9" ht="18">
      <c r="A57" s="31" t="s">
        <v>3</v>
      </c>
      <c r="B57" s="52">
        <f>758.9-0.9</f>
        <v>758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82.0484429065744</v>
      </c>
      <c r="F57" s="1">
        <f t="shared" si="7"/>
        <v>78.20580474934037</v>
      </c>
      <c r="G57" s="1">
        <f t="shared" si="5"/>
        <v>34.82961222091657</v>
      </c>
      <c r="H57" s="1">
        <f t="shared" si="8"/>
        <v>165.19999999999993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15.11418685121107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63.60000000000008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2.837370242214538</v>
      </c>
      <c r="F61" s="1">
        <f t="shared" si="7"/>
        <v>32.23270440251575</v>
      </c>
      <c r="G61" s="1">
        <f t="shared" si="5"/>
        <v>6.828780812791485</v>
      </c>
      <c r="H61" s="1">
        <f t="shared" si="8"/>
        <v>43.10000000000004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15763+758.2+126.9</f>
        <v>16648.100000000002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</f>
        <v>12511.199999999999</v>
      </c>
      <c r="E87" s="3">
        <f>D87/D134*100</f>
        <v>6.9300804776034735</v>
      </c>
      <c r="F87" s="3">
        <f aca="true" t="shared" si="11" ref="F87:F92">D87/B87*100</f>
        <v>75.15091812278877</v>
      </c>
      <c r="G87" s="3">
        <f t="shared" si="9"/>
        <v>27.82554544847986</v>
      </c>
      <c r="H87" s="3">
        <f aca="true" t="shared" si="12" ref="H87:H92">B87-D87</f>
        <v>4136.900000000003</v>
      </c>
      <c r="I87" s="3">
        <f t="shared" si="10"/>
        <v>32451.800000000003</v>
      </c>
    </row>
    <row r="88" spans="1:9" ht="18">
      <c r="A88" s="31" t="s">
        <v>3</v>
      </c>
      <c r="B88" s="52">
        <f>12742.6+3.7+12</f>
        <v>12758.300000000001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3.8+55.8+877.5+206+1.6+755.1+834.4+26.6+41.3+1268.7+0.5+8.5+536.6+685.6+565+6.3-0.1+21.4+100.1+302.4+492.5+445.4+29.6+0.1+201.4+262.7+1370.2+24.4-0.1+35.6+18.8+8.4+764.2+651.1+17.3+9.9+12+37.6+3</f>
        <v>10681.199999999999</v>
      </c>
      <c r="E88" s="1">
        <f>D88/D87*100</f>
        <v>85.37310569729523</v>
      </c>
      <c r="F88" s="1">
        <f t="shared" si="11"/>
        <v>83.7196178174208</v>
      </c>
      <c r="G88" s="1">
        <f t="shared" si="9"/>
        <v>27.6543798011076</v>
      </c>
      <c r="H88" s="1">
        <f t="shared" si="12"/>
        <v>2077.100000000002</v>
      </c>
      <c r="I88" s="1">
        <f t="shared" si="10"/>
        <v>27942.700000000004</v>
      </c>
    </row>
    <row r="89" spans="1:9" ht="18">
      <c r="A89" s="31" t="s">
        <v>33</v>
      </c>
      <c r="B89" s="52">
        <f>944.8+51.3+126.9</f>
        <v>1123</v>
      </c>
      <c r="C89" s="53">
        <f>1866.3+51.3</f>
        <v>1917.6</v>
      </c>
      <c r="D89" s="54">
        <f>125+55.5+51.3+1.7-0.1+10.4+5.3+280.6+162.7+2.2+25.3</f>
        <v>719.9000000000001</v>
      </c>
      <c r="E89" s="1">
        <f>D89/D87*100</f>
        <v>5.754044376238891</v>
      </c>
      <c r="F89" s="1">
        <f t="shared" si="11"/>
        <v>64.10507569011577</v>
      </c>
      <c r="G89" s="1">
        <f t="shared" si="9"/>
        <v>37.541718815185654</v>
      </c>
      <c r="H89" s="1">
        <f t="shared" si="12"/>
        <v>403.0999999999999</v>
      </c>
      <c r="I89" s="1">
        <f t="shared" si="10"/>
        <v>1197.6999999999998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2766.800000000001</v>
      </c>
      <c r="C91" s="53">
        <f>C87-C88-C89-C90</f>
        <v>4421.499999999998</v>
      </c>
      <c r="D91" s="53">
        <f>D87-D88-D89-D90</f>
        <v>1110.1</v>
      </c>
      <c r="E91" s="1">
        <f>D91/D87*100</f>
        <v>8.872849926465886</v>
      </c>
      <c r="F91" s="1">
        <f t="shared" si="11"/>
        <v>40.12216278733553</v>
      </c>
      <c r="G91" s="1">
        <f>D91/C91*100</f>
        <v>25.106864186362106</v>
      </c>
      <c r="H91" s="1">
        <f t="shared" si="12"/>
        <v>1656.7000000000012</v>
      </c>
      <c r="I91" s="1">
        <f>C91-D91</f>
        <v>3311.3999999999983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2618.9+2514.7+108.2+3415.7+1160.5+185.2+4.1+84.7+287.5+200+100+150+100+100+200+100+100+200+130</f>
        <v>11759.500000000002</v>
      </c>
      <c r="E92" s="3">
        <f>D92/D134*100</f>
        <v>6.513706229328767</v>
      </c>
      <c r="F92" s="3">
        <f t="shared" si="11"/>
        <v>66.41121358099295</v>
      </c>
      <c r="G92" s="3">
        <f>D92/C92*100</f>
        <v>27.171125292864506</v>
      </c>
      <c r="H92" s="3">
        <f t="shared" si="12"/>
        <v>5947.599999999997</v>
      </c>
      <c r="I92" s="3">
        <f>C92-D92</f>
        <v>31519.9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111.6+19.4+112.6-0.1+0.9+99.9+111.6+6.9+7.2+47.9+73.3+25.9+28.7+425.6+10.7+10.8+95.5+241.7+128.5+184.1+105.5+17.7+1.5</f>
        <v>1867.4</v>
      </c>
      <c r="E98" s="27">
        <f>D98/D134*100</f>
        <v>1.0343717855902494</v>
      </c>
      <c r="F98" s="27">
        <f>D98/B98*100</f>
        <v>86.15058128806051</v>
      </c>
      <c r="G98" s="27">
        <f aca="true" t="shared" si="13" ref="G98:G111">D98/C98*100</f>
        <v>30.296245822382296</v>
      </c>
      <c r="H98" s="27">
        <f>B98-D98</f>
        <v>300.2000000000003</v>
      </c>
      <c r="I98" s="27">
        <f aca="true" t="shared" si="14" ref="I98:I132">C98-D98</f>
        <v>4296.4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111.4+112.6+0.9+99.8+111.4+47.6+73.3-0.9+24.7+28.7+415.6+4.4+7.7+94.7+205.4+127.9+182.3+101.7+1.5</f>
        <v>1750.7000000000005</v>
      </c>
      <c r="E100" s="1">
        <f>D100/D98*100</f>
        <v>93.7506693798865</v>
      </c>
      <c r="F100" s="1">
        <f aca="true" t="shared" si="15" ref="F100:F132">D100/B100*100</f>
        <v>88.71940404398725</v>
      </c>
      <c r="G100" s="1">
        <f t="shared" si="13"/>
        <v>31.236283833211413</v>
      </c>
      <c r="H100" s="1">
        <f>B100-D100</f>
        <v>222.59999999999945</v>
      </c>
      <c r="I100" s="1">
        <f t="shared" si="14"/>
        <v>3854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116.69999999999959</v>
      </c>
      <c r="E101" s="100">
        <f>D101/D98*100</f>
        <v>6.249330620113504</v>
      </c>
      <c r="F101" s="100">
        <f t="shared" si="15"/>
        <v>66.00678733031636</v>
      </c>
      <c r="G101" s="100">
        <f t="shared" si="13"/>
        <v>21.788648244958868</v>
      </c>
      <c r="H101" s="100">
        <f>B101-D101</f>
        <v>60.10000000000082</v>
      </c>
      <c r="I101" s="100">
        <f t="shared" si="14"/>
        <v>418.89999999999986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3267.2999999999993</v>
      </c>
      <c r="E102" s="98">
        <f>D102/D134*100</f>
        <v>1.8097905831953631</v>
      </c>
      <c r="F102" s="98">
        <f>D102/B102*100</f>
        <v>54.32913749812931</v>
      </c>
      <c r="G102" s="98">
        <f t="shared" si="13"/>
        <v>18.74666498361897</v>
      </c>
      <c r="H102" s="98">
        <f>B102-D102</f>
        <v>2746.600000000002</v>
      </c>
      <c r="I102" s="98">
        <f t="shared" si="14"/>
        <v>14161.400000000001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7.6485171242310175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0.505004131851988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149.7+2.5+4.1+81.3+2.1</f>
        <v>239.69999999999996</v>
      </c>
      <c r="E109" s="6">
        <f>D109/D102*100</f>
        <v>7.336332751813425</v>
      </c>
      <c r="F109" s="6">
        <f t="shared" si="15"/>
        <v>64.36627282491943</v>
      </c>
      <c r="G109" s="6">
        <f t="shared" si="13"/>
        <v>22.828571428571426</v>
      </c>
      <c r="H109" s="6">
        <f t="shared" si="16"/>
        <v>132.70000000000002</v>
      </c>
      <c r="I109" s="6">
        <f t="shared" si="14"/>
        <v>810.3000000000001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0.14997092400452977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1.5088911333516974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0.49582223854558816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7.5322131423499545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0.2632142747834604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0.5+1.5</f>
        <v>2</v>
      </c>
      <c r="E123" s="21">
        <f>D123/D102*100</f>
        <v>0.06121262204266521</v>
      </c>
      <c r="F123" s="6">
        <f t="shared" si="15"/>
        <v>18.181818181818183</v>
      </c>
      <c r="G123" s="6">
        <f t="shared" si="17"/>
        <v>2.9585798816568047</v>
      </c>
      <c r="H123" s="6">
        <f t="shared" si="16"/>
        <v>9</v>
      </c>
      <c r="I123" s="6">
        <f t="shared" si="14"/>
        <v>65.6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7.654638386435285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64.08961527867048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2.7545679919199344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5304.299999999999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238746.5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180534.7</v>
      </c>
      <c r="E134" s="40">
        <v>100</v>
      </c>
      <c r="F134" s="3">
        <f>D134/B134*100</f>
        <v>75.61773680451861</v>
      </c>
      <c r="G134" s="3">
        <f aca="true" t="shared" si="18" ref="G134:G140">D134/C134*100</f>
        <v>28.91285035679287</v>
      </c>
      <c r="H134" s="3">
        <f aca="true" t="shared" si="19" ref="H134:H140">B134-D134</f>
        <v>58211.79999999999</v>
      </c>
      <c r="I134" s="3">
        <f aca="true" t="shared" si="20" ref="I134:I140">C134-D134</f>
        <v>443875.2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152515.49999999997</v>
      </c>
      <c r="C135" s="70">
        <f>C7+C18+C32+C50+C57+C88+C110+C114+C44+C127</f>
        <v>430869.50000000006</v>
      </c>
      <c r="D135" s="70">
        <f>D7+D18+D32+D50+D57+D88+D110+D114+D44+D127</f>
        <v>128134.09999999999</v>
      </c>
      <c r="E135" s="6">
        <f>D135/D134*100</f>
        <v>70.97477659419489</v>
      </c>
      <c r="F135" s="6">
        <f aca="true" t="shared" si="21" ref="F135:F146">D135/B135*100</f>
        <v>84.01382154600681</v>
      </c>
      <c r="G135" s="6">
        <f t="shared" si="18"/>
        <v>29.738493905927427</v>
      </c>
      <c r="H135" s="6">
        <f t="shared" si="19"/>
        <v>24381.39999999998</v>
      </c>
      <c r="I135" s="20">
        <f t="shared" si="20"/>
        <v>302735.4000000001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34929.299999999996</v>
      </c>
      <c r="C136" s="71">
        <f>C10+C21+C34+C53+C59+C89+C47+C128+C104+C107</f>
        <v>64919.3</v>
      </c>
      <c r="D136" s="71">
        <f>D10+D21+D34+D53+D59+D89+D47+D128+D104+D107</f>
        <v>20148.3</v>
      </c>
      <c r="E136" s="6">
        <f>D136/D134*100</f>
        <v>11.160347567531339</v>
      </c>
      <c r="F136" s="6">
        <f t="shared" si="21"/>
        <v>57.683091272942775</v>
      </c>
      <c r="G136" s="6">
        <f t="shared" si="18"/>
        <v>31.035916899904958</v>
      </c>
      <c r="H136" s="6">
        <f t="shared" si="19"/>
        <v>14780.999999999996</v>
      </c>
      <c r="I136" s="20">
        <f t="shared" si="20"/>
        <v>44771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5759.1</v>
      </c>
      <c r="E137" s="6">
        <f>D137/D134*100</f>
        <v>3.1900238569095025</v>
      </c>
      <c r="F137" s="6">
        <f t="shared" si="21"/>
        <v>74.40120920858848</v>
      </c>
      <c r="G137" s="6">
        <f t="shared" si="18"/>
        <v>28.33658894208297</v>
      </c>
      <c r="H137" s="6">
        <f t="shared" si="19"/>
        <v>1981.5</v>
      </c>
      <c r="I137" s="20">
        <f t="shared" si="20"/>
        <v>14564.799999999997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2273.9000000000005</v>
      </c>
      <c r="E138" s="6">
        <f>D138/D134*100</f>
        <v>1.2595362553570035</v>
      </c>
      <c r="F138" s="6">
        <f t="shared" si="21"/>
        <v>89.12012541642173</v>
      </c>
      <c r="G138" s="6">
        <f t="shared" si="18"/>
        <v>28.25106536296886</v>
      </c>
      <c r="H138" s="6">
        <f t="shared" si="19"/>
        <v>277.59999999999945</v>
      </c>
      <c r="I138" s="20">
        <f t="shared" si="20"/>
        <v>5775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1573</v>
      </c>
      <c r="E139" s="6">
        <f>D139/D134*100</f>
        <v>0.8713006419264551</v>
      </c>
      <c r="F139" s="6">
        <f t="shared" si="21"/>
        <v>53.39987099840445</v>
      </c>
      <c r="G139" s="6">
        <f t="shared" si="18"/>
        <v>19.97739366768691</v>
      </c>
      <c r="H139" s="6">
        <f t="shared" si="19"/>
        <v>1372.7000000000003</v>
      </c>
      <c r="I139" s="20">
        <f t="shared" si="20"/>
        <v>6300.900000000001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38063.90000000004</v>
      </c>
      <c r="C140" s="70">
        <f>C134-C135-C136-C137-C138-C139</f>
        <v>92374.39999999998</v>
      </c>
      <c r="D140" s="70">
        <f>D134-D135-D136-D137-D138-D139</f>
        <v>22646.300000000017</v>
      </c>
      <c r="E140" s="6">
        <f>D140/D134*100</f>
        <v>12.544015084080797</v>
      </c>
      <c r="F140" s="6">
        <f t="shared" si="21"/>
        <v>59.495479969209654</v>
      </c>
      <c r="G140" s="46">
        <f t="shared" si="18"/>
        <v>24.515774933314884</v>
      </c>
      <c r="H140" s="6">
        <f t="shared" si="19"/>
        <v>15417.60000000002</v>
      </c>
      <c r="I140" s="6">
        <f t="shared" si="20"/>
        <v>69728.09999999996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1079.6+99+23+18.9+98+142.5+46.8+99.4+162.7</f>
        <v>1769.9</v>
      </c>
      <c r="E146" s="21"/>
      <c r="F146" s="6">
        <f t="shared" si="21"/>
        <v>70.01463665493097</v>
      </c>
      <c r="G146" s="6">
        <f t="shared" si="22"/>
        <v>20.225810506588044</v>
      </c>
      <c r="H146" s="6">
        <f t="shared" si="24"/>
        <v>758</v>
      </c>
      <c r="I146" s="6">
        <f t="shared" si="23"/>
        <v>6980.800000000001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>
      <c r="A149" s="25" t="s">
        <v>70</v>
      </c>
      <c r="B149" s="92">
        <v>1118.3</v>
      </c>
      <c r="C149" s="70">
        <v>1945.7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1118.3</v>
      </c>
      <c r="I149" s="6">
        <f t="shared" si="23"/>
        <v>1945.7</v>
      </c>
    </row>
    <row r="150" spans="1:9" ht="19.5" thickBot="1">
      <c r="A150" s="25" t="s">
        <v>64</v>
      </c>
      <c r="B150" s="92">
        <f>1132.6+105.1</f>
        <v>1237.6999999999998</v>
      </c>
      <c r="C150" s="93">
        <f>3939.6+4926.7</f>
        <v>8866.3</v>
      </c>
      <c r="D150" s="93">
        <f>95.1+9.9</f>
        <v>105</v>
      </c>
      <c r="E150" s="26"/>
      <c r="F150" s="6">
        <f>D150/B150*100</f>
        <v>8.483477417791066</v>
      </c>
      <c r="G150" s="6">
        <f t="shared" si="22"/>
        <v>1.1842594994529851</v>
      </c>
      <c r="H150" s="6">
        <f t="shared" si="24"/>
        <v>1132.6999999999998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258582.9</v>
      </c>
      <c r="C151" s="94">
        <f>C134+C142+C146+C147+C143+C150+C149+C144+C148+C145</f>
        <v>676435.2999999999</v>
      </c>
      <c r="D151" s="94">
        <f>D134+D142+D146+D147+D143+D150+D149+D144+D148+D145</f>
        <v>193143.9</v>
      </c>
      <c r="E151" s="27"/>
      <c r="F151" s="3">
        <f>D151/B151*100</f>
        <v>74.69322217362401</v>
      </c>
      <c r="G151" s="3">
        <f t="shared" si="22"/>
        <v>28.553196440221264</v>
      </c>
      <c r="H151" s="3">
        <f>B151-D151</f>
        <v>65439</v>
      </c>
      <c r="I151" s="3">
        <f t="shared" si="23"/>
        <v>483291.3999999999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180534.7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180534.7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2014-04-29T05:26:19Z</dcterms:modified>
  <cp:category/>
  <cp:version/>
  <cp:contentType/>
  <cp:contentStatus/>
</cp:coreProperties>
</file>